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710" activeTab="0"/>
  </bookViews>
  <sheets>
    <sheet name="Sheet1" sheetId="1" r:id="rId1"/>
  </sheets>
  <definedNames>
    <definedName name="_xlnm.Print_Area" localSheetId="0">'Sheet1'!$E$1:$V$19</definedName>
  </definedNames>
  <calcPr fullCalcOnLoad="1"/>
</workbook>
</file>

<file path=xl/sharedStrings.xml><?xml version="1.0" encoding="utf-8"?>
<sst xmlns="http://schemas.openxmlformats.org/spreadsheetml/2006/main" count="109" uniqueCount="100">
  <si>
    <t>Service Line Size
(Inches)</t>
  </si>
  <si>
    <t>Meter Size
(Inches)</t>
  </si>
  <si>
    <t>Application
Method</t>
  </si>
  <si>
    <t>Recycled Totals</t>
  </si>
  <si>
    <t>Potable Totals</t>
  </si>
  <si>
    <t>Maintenance 
Entity</t>
  </si>
  <si>
    <t>XX</t>
  </si>
  <si>
    <t>Date: XX/XX/XX</t>
  </si>
  <si>
    <t>Owner:_______________________</t>
  </si>
  <si>
    <t>Developer:____________________</t>
  </si>
  <si>
    <t>Address:______________________</t>
  </si>
  <si>
    <t>________________________________________</t>
  </si>
  <si>
    <t>Address:_____________________</t>
  </si>
  <si>
    <t>_____________________________</t>
  </si>
  <si>
    <t>Contact:________________</t>
  </si>
  <si>
    <t>Phone #________________</t>
  </si>
  <si>
    <t>Phone #: _______________</t>
  </si>
  <si>
    <t xml:space="preserve">Irrigated Area (acres): </t>
  </si>
  <si>
    <t xml:space="preserve">Gross Site Area (acres):  </t>
  </si>
  <si>
    <t xml:space="preserve">Max Peak Demand Allowed (GPM):  </t>
  </si>
  <si>
    <t>Land Use Type
(Description)</t>
  </si>
  <si>
    <t>Maximum Irrigation Annual Water Use (Acre FT / Year)</t>
  </si>
  <si>
    <t>Recycled and Potable Water Use Areas (Indicate the color used)</t>
  </si>
  <si>
    <t>Irrigated Area Served
(Acres)</t>
  </si>
  <si>
    <t>Irrigated Area Served
(Square Feet)</t>
  </si>
  <si>
    <t>Maximum Irrigation Peak Demand (GPM)</t>
  </si>
  <si>
    <t xml:space="preserve">Max Demand Allowed (ACRE/FT/YR):  </t>
  </si>
  <si>
    <t>Watering
Window Restricted</t>
  </si>
  <si>
    <t>Tract Number/APN</t>
  </si>
  <si>
    <t>Meter Location 
(Street Name and Side)</t>
  </si>
  <si>
    <t>Table Definition per Column</t>
  </si>
  <si>
    <t>Initial Source of Water Supply</t>
  </si>
  <si>
    <t>Potable</t>
  </si>
  <si>
    <t>Recycled</t>
  </si>
  <si>
    <t xml:space="preserve">Functional </t>
  </si>
  <si>
    <t>Non-Functional</t>
  </si>
  <si>
    <t>Not-Determined</t>
  </si>
  <si>
    <t>Land Use Functionality</t>
  </si>
  <si>
    <t>Tract Number = Tract Number or Parcel Number</t>
  </si>
  <si>
    <t>POC Designation = The POC designation used on the RWUE drawing (Ensure that numbers are used for recycled water POCs and letters for potable water POCs)</t>
  </si>
  <si>
    <t>Recycled and Potable Water Use Areas  = Indicate the color used on the RWUE</t>
  </si>
  <si>
    <t>Initial Source of Water Supply (Recycled, Potable, or Temporary Potable)</t>
  </si>
  <si>
    <t>Meter Location = Street Name and Side: Indicate the street name and side of street the meter is located on north, south, southeast, etc.)</t>
  </si>
  <si>
    <t>Land Use Type/Description = For example park, streetscape, etc. (Used to determine the functionality of irrigation)</t>
  </si>
  <si>
    <t>Service Line Size  = The size of the service line to be installed</t>
  </si>
  <si>
    <t xml:space="preserve"> Maintenance Entity =  Maintenance Entity that will ultimately maintain the recycled water use area  ( LLMD, HOA, Valley Wide etc.)</t>
  </si>
  <si>
    <t>Irrigated Area Served (Square Feet) = The total portion of land that will be irrigated by the specific meter in sq. ft.</t>
  </si>
  <si>
    <t>Maximum Irrigation Peak Demand (GPM) = See CAD Toolbox for the explanation of calculation</t>
  </si>
  <si>
    <t>Maximum Irrigation Annual Water Use (Acre FT/Year) = See CAD Toolbox for the explanation of calculation</t>
  </si>
  <si>
    <t>Application Method = The type of irrigation system that will be used for watering</t>
  </si>
  <si>
    <t>S)</t>
  </si>
  <si>
    <t>N)</t>
  </si>
  <si>
    <t>E)</t>
  </si>
  <si>
    <t>I)</t>
  </si>
  <si>
    <t>O)</t>
  </si>
  <si>
    <t>C)</t>
  </si>
  <si>
    <t>B)</t>
  </si>
  <si>
    <t>H)</t>
  </si>
  <si>
    <t>D)</t>
  </si>
  <si>
    <t>R)</t>
  </si>
  <si>
    <t>F)</t>
  </si>
  <si>
    <t>G)</t>
  </si>
  <si>
    <t>J)</t>
  </si>
  <si>
    <t>K)</t>
  </si>
  <si>
    <t>L)</t>
  </si>
  <si>
    <t>M)</t>
  </si>
  <si>
    <t>P)</t>
  </si>
  <si>
    <t>Q)</t>
  </si>
  <si>
    <t>Land Use Functionality = Functional, Non-Functional, or Not Determined</t>
  </si>
  <si>
    <t>POC Designation</t>
  </si>
  <si>
    <t>Safe Meter Capacity</t>
  </si>
  <si>
    <t>Safe Meter Capacity = The size of the meter that should be installed to meet demand</t>
  </si>
  <si>
    <t>Watering Window Restricted = The time when usage is restricted. See Recycled Water Guidelines for details</t>
  </si>
  <si>
    <t>T)</t>
  </si>
  <si>
    <t>Project Study Area per RWUP 
WO XXXXX</t>
  </si>
  <si>
    <t>Project Study Area = The study area designation used on the RWUP drawing (Ensure that numbers are used for recycled water POCs and letters for potable water POCs)</t>
  </si>
  <si>
    <t>RWUE PROJECT SUMMARY TABLE</t>
  </si>
  <si>
    <t>Meter Size = The size of the meter to be installed</t>
  </si>
  <si>
    <t>Irrigated Area Served (Acres) = The total portion of land that will be irrigated by the specific meter in acres</t>
  </si>
  <si>
    <t>Park</t>
  </si>
  <si>
    <t>Study Area XX</t>
  </si>
  <si>
    <t>Proposed Recycled Water Irrigation Plan (RWIP)</t>
  </si>
  <si>
    <t>Irrigation Type</t>
  </si>
  <si>
    <t>RWUP SUMMARY</t>
  </si>
  <si>
    <t xml:space="preserve">Project Study Area: </t>
  </si>
  <si>
    <t>Parcel:</t>
  </si>
  <si>
    <t>Difference from RWUP</t>
  </si>
  <si>
    <t>EMWD Administrative Code 5111 with a .50 factor for all new construction as of 6/1/15. Formula for water use calculations within table cells have been updated.</t>
  </si>
  <si>
    <t>THESE CELLS CONTAIN FORMULA'S THAT SHALL NOT BE ALTERED.</t>
  </si>
  <si>
    <t xml:space="preserve">Select land use from Drop down </t>
  </si>
  <si>
    <t>Proposed Recycled Water Irrigation Plan (RWIP) = The current proposed name of the future irrigation plan</t>
  </si>
  <si>
    <t>Basin and Slopes</t>
  </si>
  <si>
    <t>South side of Street 1</t>
  </si>
  <si>
    <t>Valley Wide/Private/HOA/City/Etc.</t>
  </si>
  <si>
    <t>Drip/Bubbler</t>
  </si>
  <si>
    <t>Unrestricted</t>
  </si>
  <si>
    <t>A</t>
  </si>
  <si>
    <t>West side of Street 'A'</t>
  </si>
  <si>
    <t>Restrooms</t>
  </si>
  <si>
    <t>5/8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</si>
</sst>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[$-409]dddd\,\ mmmm\ d\,\ yyyy"/>
    <numFmt numFmtId="172" formatCode="[$-409]h:mm:ss\ AM/PM"/>
  </numFmts>
  <fonts count="5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3" fillId="0" borderId="0" xfId="0" applyFont="1" applyAlignment="1">
      <alignment/>
    </xf>
    <xf numFmtId="14" fontId="22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57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 quotePrefix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2" fontId="25" fillId="33" borderId="12" xfId="0" applyNumberFormat="1" applyFont="1" applyFill="1" applyBorder="1" applyAlignment="1" applyProtection="1">
      <alignment horizontal="center" vertical="center" wrapText="1"/>
      <protection/>
    </xf>
    <xf numFmtId="2" fontId="25" fillId="33" borderId="13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 quotePrefix="1">
      <alignment horizontal="center" vertical="center"/>
      <protection locked="0"/>
    </xf>
    <xf numFmtId="2" fontId="25" fillId="33" borderId="11" xfId="0" applyNumberFormat="1" applyFont="1" applyFill="1" applyBorder="1" applyAlignment="1" applyProtection="1">
      <alignment horizontal="center" vertical="center" wrapText="1"/>
      <protection/>
    </xf>
    <xf numFmtId="2" fontId="25" fillId="33" borderId="11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34" borderId="14" xfId="0" applyFont="1" applyFill="1" applyBorder="1" applyAlignment="1" applyProtection="1">
      <alignment horizontal="center" vertical="center"/>
      <protection locked="0"/>
    </xf>
    <xf numFmtId="0" fontId="25" fillId="34" borderId="14" xfId="0" applyFont="1" applyFill="1" applyBorder="1" applyAlignment="1" applyProtection="1">
      <alignment horizontal="center" vertical="center" wrapText="1"/>
      <protection locked="0"/>
    </xf>
    <xf numFmtId="2" fontId="2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 quotePrefix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1" fontId="25" fillId="33" borderId="15" xfId="0" applyNumberFormat="1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14" fontId="26" fillId="35" borderId="16" xfId="0" applyNumberFormat="1" applyFont="1" applyFill="1" applyBorder="1" applyAlignment="1" applyProtection="1">
      <alignment horizontal="left"/>
      <protection locked="0"/>
    </xf>
    <xf numFmtId="14" fontId="26" fillId="35" borderId="17" xfId="0" applyNumberFormat="1" applyFont="1" applyFill="1" applyBorder="1" applyAlignment="1" applyProtection="1">
      <alignment horizontal="left"/>
      <protection locked="0"/>
    </xf>
    <xf numFmtId="14" fontId="26" fillId="0" borderId="18" xfId="0" applyNumberFormat="1" applyFont="1" applyFill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/>
      <protection locked="0"/>
    </xf>
    <xf numFmtId="1" fontId="24" fillId="0" borderId="18" xfId="0" applyNumberFormat="1" applyFont="1" applyBorder="1" applyAlignment="1" applyProtection="1">
      <alignment/>
      <protection/>
    </xf>
    <xf numFmtId="0" fontId="25" fillId="0" borderId="0" xfId="57" applyFont="1" applyBorder="1" applyAlignment="1" applyProtection="1">
      <alignment horizontal="center" vertical="center"/>
      <protection locked="0"/>
    </xf>
    <xf numFmtId="0" fontId="25" fillId="35" borderId="19" xfId="0" applyFont="1" applyFill="1" applyBorder="1" applyAlignment="1" applyProtection="1">
      <alignment/>
      <protection locked="0"/>
    </xf>
    <xf numFmtId="14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/>
      <protection locked="0"/>
    </xf>
    <xf numFmtId="4" fontId="26" fillId="33" borderId="21" xfId="0" applyNumberFormat="1" applyFont="1" applyFill="1" applyBorder="1" applyAlignment="1" applyProtection="1">
      <alignment horizontal="center"/>
      <protection/>
    </xf>
    <xf numFmtId="4" fontId="26" fillId="33" borderId="22" xfId="0" applyNumberFormat="1" applyFont="1" applyFill="1" applyBorder="1" applyAlignment="1" applyProtection="1">
      <alignment horizontal="center"/>
      <protection/>
    </xf>
    <xf numFmtId="14" fontId="26" fillId="35" borderId="23" xfId="0" applyNumberFormat="1" applyFont="1" applyFill="1" applyBorder="1" applyAlignment="1" applyProtection="1">
      <alignment horizontal="left"/>
      <protection locked="0"/>
    </xf>
    <xf numFmtId="0" fontId="26" fillId="0" borderId="24" xfId="0" applyFont="1" applyBorder="1" applyAlignment="1" applyProtection="1">
      <alignment/>
      <protection locked="0"/>
    </xf>
    <xf numFmtId="4" fontId="26" fillId="33" borderId="25" xfId="0" applyNumberFormat="1" applyFont="1" applyFill="1" applyBorder="1" applyAlignment="1" applyProtection="1">
      <alignment horizontal="center"/>
      <protection/>
    </xf>
    <xf numFmtId="4" fontId="26" fillId="33" borderId="26" xfId="0" applyNumberFormat="1" applyFont="1" applyFill="1" applyBorder="1" applyAlignment="1" applyProtection="1">
      <alignment horizontal="center"/>
      <protection/>
    </xf>
    <xf numFmtId="0" fontId="25" fillId="35" borderId="27" xfId="0" applyFont="1" applyFill="1" applyBorder="1" applyAlignment="1" applyProtection="1">
      <alignment/>
      <protection locked="0"/>
    </xf>
    <xf numFmtId="14" fontId="26" fillId="35" borderId="11" xfId="0" applyNumberFormat="1" applyFont="1" applyFill="1" applyBorder="1" applyAlignment="1" applyProtection="1">
      <alignment horizontal="left"/>
      <protection locked="0"/>
    </xf>
    <xf numFmtId="0" fontId="27" fillId="0" borderId="0" xfId="57" applyFo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25" fillId="36" borderId="28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 locked="0"/>
    </xf>
    <xf numFmtId="0" fontId="24" fillId="0" borderId="30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4" fillId="36" borderId="0" xfId="0" applyFont="1" applyFill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6" fillId="35" borderId="32" xfId="0" applyFont="1" applyFill="1" applyBorder="1" applyAlignment="1" applyProtection="1">
      <alignment/>
      <protection locked="0"/>
    </xf>
    <xf numFmtId="2" fontId="25" fillId="33" borderId="13" xfId="0" applyNumberFormat="1" applyFont="1" applyFill="1" applyBorder="1" applyAlignment="1" applyProtection="1">
      <alignment horizontal="center" vertical="center" wrapText="1"/>
      <protection/>
    </xf>
    <xf numFmtId="0" fontId="25" fillId="37" borderId="10" xfId="0" applyFont="1" applyFill="1" applyBorder="1" applyAlignment="1" applyProtection="1">
      <alignment horizontal="center" vertical="center" wrapText="1"/>
      <protection locked="0"/>
    </xf>
    <xf numFmtId="0" fontId="25" fillId="36" borderId="12" xfId="0" applyFont="1" applyFill="1" applyBorder="1" applyAlignment="1" applyProtection="1">
      <alignment horizontal="center" vertical="center" wrapText="1"/>
      <protection locked="0"/>
    </xf>
    <xf numFmtId="0" fontId="25" fillId="38" borderId="11" xfId="0" applyFont="1" applyFill="1" applyBorder="1" applyAlignment="1" applyProtection="1">
      <alignment horizontal="center" vertical="center" wrapText="1"/>
      <protection locked="0"/>
    </xf>
    <xf numFmtId="0" fontId="25" fillId="39" borderId="11" xfId="0" applyFont="1" applyFill="1" applyBorder="1" applyAlignment="1" applyProtection="1">
      <alignment horizontal="center" vertical="center" wrapText="1"/>
      <protection locked="0"/>
    </xf>
    <xf numFmtId="2" fontId="25" fillId="33" borderId="19" xfId="0" applyNumberFormat="1" applyFont="1" applyFill="1" applyBorder="1" applyAlignment="1" applyProtection="1">
      <alignment horizontal="center" vertical="center" wrapText="1"/>
      <protection/>
    </xf>
    <xf numFmtId="2" fontId="25" fillId="33" borderId="16" xfId="57" applyNumberFormat="1" applyFont="1" applyFill="1" applyBorder="1" applyAlignment="1">
      <alignment horizontal="center" vertical="center" wrapText="1"/>
      <protection/>
    </xf>
    <xf numFmtId="0" fontId="25" fillId="34" borderId="18" xfId="0" applyFont="1" applyFill="1" applyBorder="1" applyAlignment="1" applyProtection="1">
      <alignment horizontal="center" vertical="center" wrapText="1"/>
      <protection locked="0"/>
    </xf>
    <xf numFmtId="2" fontId="25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25" fillId="33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 applyProtection="1" quotePrefix="1">
      <alignment horizontal="center" vertical="center"/>
      <protection locked="0"/>
    </xf>
    <xf numFmtId="0" fontId="25" fillId="40" borderId="13" xfId="0" applyFont="1" applyFill="1" applyBorder="1" applyAlignment="1" applyProtection="1">
      <alignment horizontal="center" vertical="center" wrapText="1"/>
      <protection locked="0"/>
    </xf>
    <xf numFmtId="0" fontId="25" fillId="40" borderId="0" xfId="0" applyFont="1" applyFill="1" applyBorder="1" applyAlignment="1" applyProtection="1">
      <alignment horizontal="center" vertical="center" wrapText="1"/>
      <protection locked="0"/>
    </xf>
    <xf numFmtId="0" fontId="25" fillId="40" borderId="0" xfId="0" applyFont="1" applyFill="1" applyBorder="1" applyAlignment="1" applyProtection="1">
      <alignment horizontal="center" vertical="center"/>
      <protection locked="0"/>
    </xf>
    <xf numFmtId="0" fontId="25" fillId="40" borderId="33" xfId="0" applyFont="1" applyFill="1" applyBorder="1" applyAlignment="1" applyProtection="1">
      <alignment horizontal="center" vertical="center"/>
      <protection locked="0"/>
    </xf>
    <xf numFmtId="1" fontId="25" fillId="40" borderId="13" xfId="0" applyNumberFormat="1" applyFont="1" applyFill="1" applyBorder="1" applyAlignment="1" applyProtection="1">
      <alignment horizontal="center" vertical="center" wrapText="1"/>
      <protection locked="0"/>
    </xf>
    <xf numFmtId="2" fontId="26" fillId="33" borderId="27" xfId="57" applyNumberFormat="1" applyFont="1" applyFill="1" applyBorder="1" applyAlignment="1" applyProtection="1">
      <alignment horizontal="center" vertical="center" wrapText="1"/>
      <protection/>
    </xf>
    <xf numFmtId="0" fontId="26" fillId="41" borderId="34" xfId="0" applyFont="1" applyFill="1" applyBorder="1" applyAlignment="1" applyProtection="1">
      <alignment horizontal="center" wrapText="1"/>
      <protection locked="0"/>
    </xf>
    <xf numFmtId="0" fontId="26" fillId="41" borderId="35" xfId="0" applyFont="1" applyFill="1" applyBorder="1" applyAlignment="1" applyProtection="1">
      <alignment horizontal="center" wrapText="1"/>
      <protection locked="0"/>
    </xf>
    <xf numFmtId="0" fontId="57" fillId="41" borderId="35" xfId="0" applyFont="1" applyFill="1" applyBorder="1" applyAlignment="1" applyProtection="1">
      <alignment horizontal="center" wrapText="1"/>
      <protection locked="0"/>
    </xf>
    <xf numFmtId="0" fontId="58" fillId="41" borderId="35" xfId="0" applyFont="1" applyFill="1" applyBorder="1" applyAlignment="1" applyProtection="1">
      <alignment horizontal="center" wrapText="1"/>
      <protection locked="0"/>
    </xf>
    <xf numFmtId="0" fontId="26" fillId="41" borderId="36" xfId="0" applyFont="1" applyFill="1" applyBorder="1" applyAlignment="1" applyProtection="1">
      <alignment horizontal="center" wrapText="1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34" borderId="41" xfId="0" applyFont="1" applyFill="1" applyBorder="1" applyAlignment="1" applyProtection="1">
      <alignment horizontal="center" vertical="center"/>
      <protection locked="0"/>
    </xf>
    <xf numFmtId="0" fontId="25" fillId="34" borderId="40" xfId="0" applyFont="1" applyFill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 quotePrefix="1">
      <alignment horizontal="center" vertical="center"/>
      <protection locked="0"/>
    </xf>
    <xf numFmtId="2" fontId="25" fillId="33" borderId="45" xfId="0" applyNumberFormat="1" applyFont="1" applyFill="1" applyBorder="1" applyAlignment="1" applyProtection="1">
      <alignment horizontal="center" vertical="center" wrapText="1"/>
      <protection/>
    </xf>
    <xf numFmtId="1" fontId="25" fillId="33" borderId="25" xfId="0" applyNumberFormat="1" applyFont="1" applyFill="1" applyBorder="1" applyAlignment="1" applyProtection="1">
      <alignment horizontal="center" vertical="center" wrapText="1"/>
      <protection/>
    </xf>
    <xf numFmtId="0" fontId="25" fillId="33" borderId="25" xfId="0" applyFont="1" applyFill="1" applyBorder="1" applyAlignment="1" applyProtection="1">
      <alignment horizontal="center" vertical="center" wrapText="1"/>
      <protection/>
    </xf>
    <xf numFmtId="2" fontId="25" fillId="33" borderId="25" xfId="57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="55" zoomScaleNormal="55" zoomScaleSheetLayoutView="75" zoomScalePageLayoutView="0" workbookViewId="0" topLeftCell="A1">
      <selection activeCell="I39" sqref="I39"/>
    </sheetView>
  </sheetViews>
  <sheetFormatPr defaultColWidth="9.140625" defaultRowHeight="12.75"/>
  <cols>
    <col min="1" max="1" width="4.00390625" style="6" customWidth="1"/>
    <col min="2" max="2" width="22.00390625" style="6" customWidth="1"/>
    <col min="3" max="3" width="13.421875" style="6" bestFit="1" customWidth="1"/>
    <col min="4" max="4" width="22.00390625" style="6" customWidth="1"/>
    <col min="5" max="5" width="15.421875" style="6" customWidth="1"/>
    <col min="6" max="6" width="25.28125" style="6" customWidth="1"/>
    <col min="7" max="7" width="19.57421875" style="6" customWidth="1"/>
    <col min="8" max="8" width="28.8515625" style="6" bestFit="1" customWidth="1"/>
    <col min="9" max="9" width="22.421875" style="6" customWidth="1"/>
    <col min="10" max="10" width="21.00390625" style="6" customWidth="1"/>
    <col min="11" max="11" width="28.421875" style="6" customWidth="1"/>
    <col min="12" max="12" width="18.8515625" style="6" customWidth="1"/>
    <col min="13" max="13" width="39.8515625" style="6" bestFit="1" customWidth="1"/>
    <col min="14" max="14" width="18.57421875" style="6" bestFit="1" customWidth="1"/>
    <col min="15" max="15" width="35.00390625" style="6" bestFit="1" customWidth="1"/>
    <col min="16" max="17" width="16.00390625" style="6" bestFit="1" customWidth="1"/>
    <col min="18" max="18" width="18.7109375" style="6" customWidth="1"/>
    <col min="19" max="19" width="17.00390625" style="6" bestFit="1" customWidth="1"/>
    <col min="20" max="20" width="19.140625" style="5" customWidth="1"/>
    <col min="21" max="21" width="13.57421875" style="6" bestFit="1" customWidth="1"/>
    <col min="22" max="22" width="13.140625" style="6" bestFit="1" customWidth="1"/>
    <col min="23" max="16384" width="9.140625" style="6" customWidth="1"/>
  </cols>
  <sheetData>
    <row r="1" spans="2:20" s="4" customFormat="1" ht="18.75" customHeight="1">
      <c r="B1" s="2" t="s">
        <v>76</v>
      </c>
      <c r="C1" s="3"/>
      <c r="D1" s="2"/>
      <c r="F1" s="3"/>
      <c r="G1" s="3"/>
      <c r="T1" s="5"/>
    </row>
    <row r="2" spans="2:12" ht="14.25" customHeight="1" thickBot="1">
      <c r="B2" s="58" t="s">
        <v>7</v>
      </c>
      <c r="D2" s="58"/>
      <c r="L2" s="59" t="s">
        <v>89</v>
      </c>
    </row>
    <row r="3" spans="2:20" s="7" customFormat="1" ht="98.25" customHeight="1" thickBot="1">
      <c r="B3" s="86" t="s">
        <v>74</v>
      </c>
      <c r="C3" s="87" t="s">
        <v>28</v>
      </c>
      <c r="D3" s="87" t="s">
        <v>81</v>
      </c>
      <c r="E3" s="87" t="s">
        <v>69</v>
      </c>
      <c r="F3" s="87" t="s">
        <v>22</v>
      </c>
      <c r="G3" s="87" t="s">
        <v>31</v>
      </c>
      <c r="H3" s="87" t="s">
        <v>29</v>
      </c>
      <c r="I3" s="87" t="s">
        <v>20</v>
      </c>
      <c r="J3" s="88" t="s">
        <v>37</v>
      </c>
      <c r="K3" s="87" t="s">
        <v>1</v>
      </c>
      <c r="L3" s="87" t="s">
        <v>0</v>
      </c>
      <c r="M3" s="87" t="s">
        <v>5</v>
      </c>
      <c r="N3" s="87" t="s">
        <v>24</v>
      </c>
      <c r="O3" s="87" t="s">
        <v>23</v>
      </c>
      <c r="P3" s="87" t="s">
        <v>25</v>
      </c>
      <c r="Q3" s="87" t="s">
        <v>21</v>
      </c>
      <c r="R3" s="87" t="s">
        <v>70</v>
      </c>
      <c r="S3" s="89" t="s">
        <v>2</v>
      </c>
      <c r="T3" s="90" t="s">
        <v>27</v>
      </c>
    </row>
    <row r="4" spans="2:20" s="16" customFormat="1" ht="19.5" customHeight="1" thickTop="1">
      <c r="B4" s="91" t="s">
        <v>80</v>
      </c>
      <c r="C4" s="8">
        <v>12345</v>
      </c>
      <c r="D4" s="8" t="s">
        <v>91</v>
      </c>
      <c r="E4" s="8">
        <v>1</v>
      </c>
      <c r="F4" s="70"/>
      <c r="G4" s="10" t="s">
        <v>33</v>
      </c>
      <c r="H4" s="11" t="s">
        <v>92</v>
      </c>
      <c r="I4" s="12" t="s">
        <v>91</v>
      </c>
      <c r="J4" s="60" t="s">
        <v>35</v>
      </c>
      <c r="K4" s="12">
        <v>1.5</v>
      </c>
      <c r="L4" s="12">
        <v>2</v>
      </c>
      <c r="M4" s="8" t="s">
        <v>93</v>
      </c>
      <c r="N4" s="13">
        <v>272000</v>
      </c>
      <c r="O4" s="69">
        <f>N4/43560</f>
        <v>6.2442607897153355</v>
      </c>
      <c r="P4" s="21">
        <f>IF(J4="Not-Determined",3,IF(J4="Non-Functional",2.4,IF(J4="Functional ",3.9,0)))*(((O4)*(325851)/365/1440)*(8))</f>
        <v>74.32689032290527</v>
      </c>
      <c r="Q4" s="14">
        <f>IF(J4="Not-Determined",3,IF(J4="Non-Functional",2.4,IF(J4="Functional ",3.9,0)))*O4</f>
        <v>14.986225895316805</v>
      </c>
      <c r="R4" s="15" t="str">
        <f>IF(P4=0,"0",IF(P4&lt;=30,"30",IF(P4&lt;=75,"75",IF(P4&lt;=120,"120",IF(P4&lt;=160,"160",IF(P4&lt;=200,"200",IF(P4&lt;=400,"400")))))))</f>
        <v>75</v>
      </c>
      <c r="S4" s="9" t="s">
        <v>94</v>
      </c>
      <c r="T4" s="92" t="s">
        <v>95</v>
      </c>
    </row>
    <row r="5" spans="2:20" s="23" customFormat="1" ht="24" customHeight="1">
      <c r="B5" s="93" t="s">
        <v>80</v>
      </c>
      <c r="C5" s="17"/>
      <c r="D5" s="17"/>
      <c r="E5" s="17"/>
      <c r="F5" s="72"/>
      <c r="G5" s="19"/>
      <c r="H5" s="20"/>
      <c r="I5" s="13"/>
      <c r="J5" s="71"/>
      <c r="K5" s="17"/>
      <c r="L5" s="17"/>
      <c r="M5" s="17"/>
      <c r="N5" s="13"/>
      <c r="O5" s="21">
        <f>N5/43560</f>
        <v>0</v>
      </c>
      <c r="P5" s="21">
        <f>IF(J5="Not-Determined",3,IF(J5="Non-Functional",2.4,IF(J5="Functional ",3.9,0)))*(((O5)*(325851)/365/1440)*(8))</f>
        <v>0</v>
      </c>
      <c r="Q5" s="14">
        <f>IF(J5="Not-Determined",3,IF(J5="Non-Functional",2.4,IF(J5="Functional ",3.9,0)))*O5</f>
        <v>0</v>
      </c>
      <c r="R5" s="15" t="str">
        <f>IF(P5=0,"0",IF(P5&lt;=30,"30",IF(P5&lt;=75,"75",IF(P5&lt;=120,"120",IF(P5&lt;=160,"160",IF(P5&lt;=200,"200",IF(P5&lt;=400,"400")))))))</f>
        <v>0</v>
      </c>
      <c r="S5" s="18"/>
      <c r="T5" s="94"/>
    </row>
    <row r="6" spans="2:20" s="23" customFormat="1" ht="19.5" customHeight="1">
      <c r="B6" s="93" t="s">
        <v>80</v>
      </c>
      <c r="C6" s="17"/>
      <c r="D6" s="17"/>
      <c r="E6" s="17"/>
      <c r="F6" s="73"/>
      <c r="G6" s="19"/>
      <c r="H6" s="20"/>
      <c r="I6" s="13"/>
      <c r="J6" s="71"/>
      <c r="K6" s="17"/>
      <c r="L6" s="17"/>
      <c r="M6" s="17"/>
      <c r="N6" s="13"/>
      <c r="O6" s="21">
        <f>N6/43560</f>
        <v>0</v>
      </c>
      <c r="P6" s="21">
        <f>IF(J6="Not-Determined",3,IF(J6="Non-Functional",2.4,IF(J6="Functional ",3.9,0)))*(((O6)*(325851)/365/1440)*(8))</f>
        <v>0</v>
      </c>
      <c r="Q6" s="14">
        <f>IF(J6="Not-Determined",3,IF(J6="Non-Functional",2.4,IF(J6="Functional ",3.9,0)))*O6</f>
        <v>0</v>
      </c>
      <c r="R6" s="15" t="str">
        <f>IF(P6=0,"0",IF(P6&lt;=30,"30",IF(P6&lt;=75,"75",IF(P6&lt;=120,"120",IF(P6&lt;=160,"160",IF(P6&lt;=200,"200",IF(P6&lt;=400,"400")))))))</f>
        <v>0</v>
      </c>
      <c r="S6" s="18"/>
      <c r="T6" s="94"/>
    </row>
    <row r="7" spans="2:20" s="27" customFormat="1" ht="19.5" customHeight="1">
      <c r="B7" s="9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5"/>
      <c r="P7" s="76"/>
      <c r="Q7" s="77"/>
      <c r="R7" s="26"/>
      <c r="S7" s="25"/>
      <c r="T7" s="96"/>
    </row>
    <row r="8" spans="2:20" s="23" customFormat="1" ht="19.5" customHeight="1">
      <c r="B8" s="93" t="s">
        <v>80</v>
      </c>
      <c r="C8" s="17">
        <v>12345</v>
      </c>
      <c r="D8" s="17" t="s">
        <v>79</v>
      </c>
      <c r="E8" s="17" t="s">
        <v>96</v>
      </c>
      <c r="F8" s="18"/>
      <c r="G8" s="19" t="s">
        <v>32</v>
      </c>
      <c r="H8" s="20" t="s">
        <v>97</v>
      </c>
      <c r="I8" s="13" t="s">
        <v>98</v>
      </c>
      <c r="J8" s="13"/>
      <c r="K8" s="79" t="s">
        <v>99</v>
      </c>
      <c r="L8" s="17">
        <v>1</v>
      </c>
      <c r="M8" s="17"/>
      <c r="N8" s="13"/>
      <c r="O8" s="74">
        <f>N8/43560</f>
        <v>0</v>
      </c>
      <c r="P8" s="78">
        <f>((O8*43560)*(7.08*0.62*0.5)/(9360))</f>
        <v>0</v>
      </c>
      <c r="Q8" s="78">
        <f>((O8*43560)*(57.33*0.62*0.5)/325851)</f>
        <v>0</v>
      </c>
      <c r="R8" s="75" t="str">
        <f>IF(P8=0,"0",IF(P8&lt;=30,"30",IF(P8&lt;=75,"75",IF(P8&lt;=120,"120",IF(P8&lt;=160,"160",IF(P8&lt;=200,"200",IF(P8&lt;=400,"400")))))))</f>
        <v>0</v>
      </c>
      <c r="S8" s="18"/>
      <c r="T8" s="94"/>
    </row>
    <row r="9" spans="2:20" s="23" customFormat="1" ht="19.5" customHeight="1">
      <c r="B9" s="93"/>
      <c r="C9" s="17"/>
      <c r="D9" s="17"/>
      <c r="E9" s="17"/>
      <c r="F9" s="18"/>
      <c r="G9" s="19"/>
      <c r="H9" s="20"/>
      <c r="I9" s="13"/>
      <c r="J9" s="13"/>
      <c r="K9" s="17"/>
      <c r="L9" s="17"/>
      <c r="M9" s="17"/>
      <c r="N9" s="13"/>
      <c r="O9" s="74">
        <f>N9/43560</f>
        <v>0</v>
      </c>
      <c r="P9" s="78">
        <f>((O9*43560)*(7.08*0.62*0.5)/(9360))</f>
        <v>0</v>
      </c>
      <c r="Q9" s="78">
        <f>((O9*43560)*(57.33*0.62*0.5)/325851)</f>
        <v>0</v>
      </c>
      <c r="R9" s="75" t="str">
        <f>IF(P9=0,"0",IF(P9&lt;=30,"30",IF(P9&lt;=75,"75",IF(P9&lt;=120,"120",IF(P9&lt;=160,"160",IF(P9&lt;=200,"200",IF(P9&lt;=400,"400")))))))</f>
        <v>0</v>
      </c>
      <c r="S9" s="18"/>
      <c r="T9" s="94"/>
    </row>
    <row r="10" spans="2:20" s="23" customFormat="1" ht="19.5" customHeight="1">
      <c r="B10" s="97"/>
      <c r="C10" s="29"/>
      <c r="D10" s="29"/>
      <c r="E10" s="29"/>
      <c r="F10" s="28"/>
      <c r="G10" s="30"/>
      <c r="H10" s="31"/>
      <c r="I10" s="28"/>
      <c r="J10" s="28"/>
      <c r="K10" s="28"/>
      <c r="L10" s="28"/>
      <c r="M10" s="29"/>
      <c r="N10" s="32"/>
      <c r="O10" s="21"/>
      <c r="P10" s="33"/>
      <c r="Q10" s="34"/>
      <c r="R10" s="22"/>
      <c r="S10" s="35"/>
      <c r="T10" s="98"/>
    </row>
    <row r="11" spans="2:20" s="23" customFormat="1" ht="19.5" customHeight="1" thickBot="1">
      <c r="B11" s="99"/>
      <c r="C11" s="100"/>
      <c r="D11" s="100"/>
      <c r="E11" s="100"/>
      <c r="F11" s="101"/>
      <c r="G11" s="102"/>
      <c r="H11" s="103"/>
      <c r="I11" s="101"/>
      <c r="J11" s="101"/>
      <c r="K11" s="100"/>
      <c r="L11" s="100"/>
      <c r="M11" s="100"/>
      <c r="N11" s="101"/>
      <c r="O11" s="104"/>
      <c r="P11" s="105"/>
      <c r="Q11" s="106"/>
      <c r="R11" s="107"/>
      <c r="S11" s="108"/>
      <c r="T11" s="109"/>
    </row>
    <row r="12" spans="3:22" s="23" customFormat="1" ht="1.5" customHeight="1">
      <c r="C12" s="82"/>
      <c r="E12" s="82"/>
      <c r="F12" s="82"/>
      <c r="G12" s="82"/>
      <c r="H12" s="83"/>
      <c r="I12" s="83"/>
      <c r="J12" s="83"/>
      <c r="K12" s="83"/>
      <c r="L12" s="83"/>
      <c r="M12" s="83"/>
      <c r="N12" s="83"/>
      <c r="O12" s="83"/>
      <c r="P12" s="80"/>
      <c r="Q12" s="80"/>
      <c r="R12" s="80"/>
      <c r="S12" s="84"/>
      <c r="T12" s="85"/>
      <c r="U12" s="81"/>
      <c r="V12" s="82"/>
    </row>
    <row r="13" spans="2:22" ht="16.5" thickBot="1">
      <c r="B13" s="36" t="s">
        <v>8</v>
      </c>
      <c r="C13" s="37"/>
      <c r="D13" s="36"/>
      <c r="E13" s="37"/>
      <c r="F13" s="36" t="s">
        <v>14</v>
      </c>
      <c r="I13" s="68" t="s">
        <v>83</v>
      </c>
      <c r="J13" s="38"/>
      <c r="K13" s="39"/>
      <c r="L13" s="40"/>
      <c r="M13" s="41"/>
      <c r="N13" s="41"/>
      <c r="O13" s="41"/>
      <c r="P13" s="41"/>
      <c r="Q13" s="41"/>
      <c r="R13" s="41"/>
      <c r="S13" s="42"/>
      <c r="T13" s="43"/>
      <c r="U13" s="37"/>
      <c r="V13" s="37"/>
    </row>
    <row r="14" spans="2:22" ht="15.75">
      <c r="B14" s="36" t="s">
        <v>10</v>
      </c>
      <c r="C14" s="37"/>
      <c r="D14" s="36"/>
      <c r="E14" s="37"/>
      <c r="F14" s="36" t="s">
        <v>16</v>
      </c>
      <c r="I14" s="44" t="s">
        <v>84</v>
      </c>
      <c r="J14" s="38"/>
      <c r="K14" s="39"/>
      <c r="L14" s="45"/>
      <c r="M14" s="37"/>
      <c r="N14" s="37"/>
      <c r="O14" s="46" t="s">
        <v>3</v>
      </c>
      <c r="P14" s="47">
        <f>SUM(N4:N6)</f>
        <v>272000</v>
      </c>
      <c r="Q14" s="47">
        <f>SUM(O4:O6)</f>
        <v>6.2442607897153355</v>
      </c>
      <c r="R14" s="47">
        <f>SUM(P4:P6)</f>
        <v>74.32689032290527</v>
      </c>
      <c r="S14" s="48">
        <f>SUM(Q4:Q6)</f>
        <v>14.986225895316805</v>
      </c>
      <c r="U14" s="36"/>
      <c r="V14" s="36"/>
    </row>
    <row r="15" spans="2:22" ht="16.5" thickBot="1">
      <c r="B15" s="36" t="s">
        <v>13</v>
      </c>
      <c r="C15" s="37"/>
      <c r="D15" s="36"/>
      <c r="E15" s="37"/>
      <c r="F15" s="36"/>
      <c r="I15" s="44" t="s">
        <v>85</v>
      </c>
      <c r="J15" s="38"/>
      <c r="K15" s="39"/>
      <c r="L15" s="45"/>
      <c r="M15" s="37"/>
      <c r="N15" s="37"/>
      <c r="O15" s="50" t="s">
        <v>4</v>
      </c>
      <c r="P15" s="51">
        <f>SUM(N8:N9)</f>
        <v>0</v>
      </c>
      <c r="Q15" s="51">
        <f>SUM(O8:O9)</f>
        <v>0</v>
      </c>
      <c r="R15" s="51">
        <f>SUM(P8:P9)</f>
        <v>0</v>
      </c>
      <c r="S15" s="52">
        <f>SUM(Q8:Q9)</f>
        <v>0</v>
      </c>
      <c r="U15" s="37"/>
      <c r="V15" s="37"/>
    </row>
    <row r="16" spans="2:22" ht="15.75">
      <c r="B16" s="36" t="s">
        <v>9</v>
      </c>
      <c r="C16" s="37"/>
      <c r="D16" s="36"/>
      <c r="E16" s="37"/>
      <c r="F16" s="36" t="s">
        <v>14</v>
      </c>
      <c r="I16" s="44" t="s">
        <v>18</v>
      </c>
      <c r="J16" s="38"/>
      <c r="K16" s="39" t="s">
        <v>6</v>
      </c>
      <c r="L16" s="45"/>
      <c r="M16" s="37"/>
      <c r="N16" s="37"/>
      <c r="U16" s="37"/>
      <c r="V16" s="37"/>
    </row>
    <row r="17" spans="2:15" ht="15.75">
      <c r="B17" s="36" t="s">
        <v>12</v>
      </c>
      <c r="C17" s="37"/>
      <c r="D17" s="36"/>
      <c r="E17" s="37"/>
      <c r="F17" s="36" t="s">
        <v>15</v>
      </c>
      <c r="I17" s="44" t="s">
        <v>17</v>
      </c>
      <c r="J17" s="49"/>
      <c r="K17" s="39" t="s">
        <v>6</v>
      </c>
      <c r="L17" s="45"/>
      <c r="M17" s="37"/>
      <c r="N17" s="37"/>
      <c r="O17" s="61" t="s">
        <v>86</v>
      </c>
    </row>
    <row r="18" spans="2:20" ht="15.75">
      <c r="B18" s="37" t="s">
        <v>11</v>
      </c>
      <c r="C18" s="37"/>
      <c r="D18" s="37"/>
      <c r="E18" s="37"/>
      <c r="F18" s="37"/>
      <c r="I18" s="53" t="s">
        <v>19</v>
      </c>
      <c r="J18" s="49"/>
      <c r="K18" s="39" t="s">
        <v>6</v>
      </c>
      <c r="M18" s="37"/>
      <c r="N18" s="37"/>
      <c r="T18" s="55"/>
    </row>
    <row r="19" spans="2:11" ht="15.75">
      <c r="B19" s="37"/>
      <c r="C19" s="37"/>
      <c r="D19" s="37"/>
      <c r="E19" s="37"/>
      <c r="F19" s="37"/>
      <c r="I19" s="44" t="s">
        <v>26</v>
      </c>
      <c r="J19" s="38"/>
      <c r="K19" s="54" t="s">
        <v>6</v>
      </c>
    </row>
    <row r="20" ht="13.5" thickBot="1">
      <c r="T20" s="55"/>
    </row>
    <row r="21" spans="2:20" ht="13.5" thickBot="1">
      <c r="B21" s="65"/>
      <c r="C21" s="66" t="s">
        <v>88</v>
      </c>
      <c r="L21" s="62" t="s">
        <v>87</v>
      </c>
      <c r="M21" s="63"/>
      <c r="N21" s="63"/>
      <c r="O21" s="63"/>
      <c r="P21" s="63"/>
      <c r="Q21" s="63"/>
      <c r="R21" s="63"/>
      <c r="S21" s="63"/>
      <c r="T21" s="64"/>
    </row>
    <row r="22" spans="1:20" ht="24" customHeight="1">
      <c r="A22" s="56" t="s">
        <v>30</v>
      </c>
      <c r="B22" s="56"/>
      <c r="D22" s="56"/>
      <c r="E22" s="56"/>
      <c r="T22" s="55"/>
    </row>
    <row r="23" ht="12.75">
      <c r="T23" s="55"/>
    </row>
    <row r="24" spans="1:20" ht="12.75">
      <c r="A24" s="6" t="s">
        <v>56</v>
      </c>
      <c r="B24" s="6" t="s">
        <v>75</v>
      </c>
      <c r="T24" s="55"/>
    </row>
    <row r="25" spans="1:20" ht="12.75">
      <c r="A25" s="6" t="s">
        <v>55</v>
      </c>
      <c r="B25" s="6" t="s">
        <v>38</v>
      </c>
      <c r="T25" s="55"/>
    </row>
    <row r="26" spans="1:20" ht="12.75">
      <c r="A26" s="6" t="s">
        <v>58</v>
      </c>
      <c r="B26" s="6" t="s">
        <v>90</v>
      </c>
      <c r="T26" s="55"/>
    </row>
    <row r="27" spans="1:2" ht="12.75">
      <c r="A27" s="6" t="s">
        <v>52</v>
      </c>
      <c r="B27" s="6" t="s">
        <v>39</v>
      </c>
    </row>
    <row r="28" spans="1:2" ht="12.75">
      <c r="A28" s="6" t="s">
        <v>60</v>
      </c>
      <c r="B28" s="6" t="s">
        <v>40</v>
      </c>
    </row>
    <row r="29" spans="1:2" ht="12.75">
      <c r="A29" s="6" t="s">
        <v>61</v>
      </c>
      <c r="B29" s="6" t="s">
        <v>41</v>
      </c>
    </row>
    <row r="30" spans="1:2" ht="12.75">
      <c r="A30" s="6" t="s">
        <v>57</v>
      </c>
      <c r="B30" s="6" t="s">
        <v>42</v>
      </c>
    </row>
    <row r="31" spans="1:2" ht="12.75">
      <c r="A31" s="6" t="s">
        <v>53</v>
      </c>
      <c r="B31" s="6" t="s">
        <v>43</v>
      </c>
    </row>
    <row r="32" spans="1:2" ht="12.75">
      <c r="A32" s="6" t="s">
        <v>62</v>
      </c>
      <c r="B32" s="6" t="s">
        <v>68</v>
      </c>
    </row>
    <row r="33" spans="1:2" ht="12.75">
      <c r="A33" s="6" t="s">
        <v>63</v>
      </c>
      <c r="B33" s="6" t="s">
        <v>77</v>
      </c>
    </row>
    <row r="34" spans="1:2" ht="12.75">
      <c r="A34" s="6" t="s">
        <v>64</v>
      </c>
      <c r="B34" s="6" t="s">
        <v>44</v>
      </c>
    </row>
    <row r="35" spans="1:2" ht="12.75">
      <c r="A35" s="6" t="s">
        <v>65</v>
      </c>
      <c r="B35" s="6" t="s">
        <v>45</v>
      </c>
    </row>
    <row r="36" spans="1:2" ht="12.75">
      <c r="A36" s="6" t="s">
        <v>51</v>
      </c>
      <c r="B36" s="57" t="s">
        <v>46</v>
      </c>
    </row>
    <row r="37" spans="1:4" ht="12.75">
      <c r="A37" s="6" t="s">
        <v>54</v>
      </c>
      <c r="B37" s="57" t="s">
        <v>78</v>
      </c>
      <c r="D37" s="57"/>
    </row>
    <row r="38" spans="1:4" ht="12.75">
      <c r="A38" s="6" t="s">
        <v>66</v>
      </c>
      <c r="B38" s="6" t="s">
        <v>47</v>
      </c>
      <c r="D38" s="57"/>
    </row>
    <row r="39" spans="1:2" ht="12.75">
      <c r="A39" s="6" t="s">
        <v>67</v>
      </c>
      <c r="B39" s="6" t="s">
        <v>48</v>
      </c>
    </row>
    <row r="40" spans="1:2" ht="12.75">
      <c r="A40" s="6" t="s">
        <v>59</v>
      </c>
      <c r="B40" s="6" t="s">
        <v>71</v>
      </c>
    </row>
    <row r="41" spans="1:2" ht="12.75">
      <c r="A41" s="6" t="s">
        <v>50</v>
      </c>
      <c r="B41" s="57" t="s">
        <v>49</v>
      </c>
    </row>
    <row r="42" spans="1:2" ht="12.75">
      <c r="A42" s="6" t="s">
        <v>73</v>
      </c>
      <c r="B42" s="6" t="s">
        <v>72</v>
      </c>
    </row>
    <row r="43" ht="12.75">
      <c r="D43" s="57"/>
    </row>
    <row r="64" spans="2:4" ht="15">
      <c r="B64" s="1" t="s">
        <v>82</v>
      </c>
      <c r="D64" s="1"/>
    </row>
    <row r="65" spans="2:4" ht="12.75">
      <c r="B65" s="67" t="s">
        <v>34</v>
      </c>
      <c r="D65" s="67"/>
    </row>
    <row r="66" spans="2:4" ht="12.75">
      <c r="B66" s="67" t="s">
        <v>35</v>
      </c>
      <c r="D66" s="67"/>
    </row>
    <row r="67" spans="2:4" ht="12.75">
      <c r="B67" s="67" t="s">
        <v>36</v>
      </c>
      <c r="D67" s="67"/>
    </row>
  </sheetData>
  <sheetProtection selectLockedCells="1"/>
  <protectedRanges>
    <protectedRange password="C909" sqref="R8:R9" name="Range2_3"/>
  </protectedRanges>
  <dataValidations count="1">
    <dataValidation type="list" allowBlank="1" showInputMessage="1" showErrorMessage="1" sqref="J4:J6">
      <formula1>$B$65:$B$67</formula1>
    </dataValidation>
  </dataValidations>
  <printOptions gridLines="1"/>
  <pageMargins left="0.25" right="0.25" top="1" bottom="1" header="0.5" footer="0.5"/>
  <pageSetup fitToHeight="1" fitToWidth="1" horizontalDpi="600" verticalDpi="600" orientation="landscape" paperSize="17" scale="72" r:id="rId1"/>
  <headerFooter alignWithMargins="0">
    <oddFooter>&amp;C&amp;Z&amp;F&amp;R&amp;D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Dyke,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bretta</dc:creator>
  <cp:keywords/>
  <dc:description/>
  <cp:lastModifiedBy>Cameron Miller</cp:lastModifiedBy>
  <cp:lastPrinted>2017-06-13T15:08:30Z</cp:lastPrinted>
  <dcterms:created xsi:type="dcterms:W3CDTF">2007-05-17T15:52:28Z</dcterms:created>
  <dcterms:modified xsi:type="dcterms:W3CDTF">2021-07-07T21:03:42Z</dcterms:modified>
  <cp:category/>
  <cp:version/>
  <cp:contentType/>
  <cp:contentStatus/>
</cp:coreProperties>
</file>